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2020\4. SIGI\CONTROL DE DOCUMENTOS- SIGI\DOCUMENTACION VIGENTE\SC04 Seguridad y Salud en el Trabajo\PROCEDIMIENTOS\SC04-P10\"/>
    </mc:Choice>
  </mc:AlternateContent>
  <xr:revisionPtr revIDLastSave="0" documentId="8_{72AA2D81-DE43-41C8-810C-589E230EC3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1" l="1"/>
  <c r="K20" i="1"/>
  <c r="L20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1" i="1"/>
  <c r="L21" i="1"/>
  <c r="K22" i="1"/>
  <c r="L22" i="1"/>
  <c r="M22" i="1" s="1"/>
  <c r="K23" i="1"/>
  <c r="L23" i="1"/>
  <c r="K24" i="1"/>
  <c r="L24" i="1"/>
  <c r="M23" i="1" l="1"/>
  <c r="M24" i="1"/>
  <c r="M21" i="1"/>
  <c r="M16" i="1"/>
  <c r="M13" i="1"/>
  <c r="M25" i="1" s="1"/>
</calcChain>
</file>

<file path=xl/sharedStrings.xml><?xml version="1.0" encoding="utf-8"?>
<sst xmlns="http://schemas.openxmlformats.org/spreadsheetml/2006/main" count="92" uniqueCount="92">
  <si>
    <t>FECHA EVALUACIÓN:</t>
  </si>
  <si>
    <t>CONTRATISTA</t>
  </si>
  <si>
    <t>NIT:</t>
  </si>
  <si>
    <t>OBJETO DEL CONTRATO</t>
  </si>
  <si>
    <t>DURACIÓN DEL CONTRATO EN MESES</t>
  </si>
  <si>
    <t>RESPONSABLE POR PARTE DEL CONTRATISTA Y/O PROVEEDOR</t>
  </si>
  <si>
    <t>RESPONSABLE DE LA EVALUACIÓN</t>
  </si>
  <si>
    <t>A</t>
  </si>
  <si>
    <t>ASPECTO</t>
  </si>
  <si>
    <t>B</t>
  </si>
  <si>
    <t>CRITERIO</t>
  </si>
  <si>
    <t>C = ESCALA / PUNTAJE ASIGNADO</t>
  </si>
  <si>
    <t>C</t>
  </si>
  <si>
    <t>D = C*B</t>
  </si>
  <si>
    <t>E = 5*B</t>
  </si>
  <si>
    <t>Puntos parciales</t>
  </si>
  <si>
    <t>PONDERACIÓN</t>
  </si>
  <si>
    <t>TOTAL ASPECTOS</t>
  </si>
  <si>
    <t>REAL</t>
  </si>
  <si>
    <t>MÁXIMA</t>
  </si>
  <si>
    <t>GESTIÓN DEL RIESGO</t>
  </si>
  <si>
    <t>IDENTIFICACIÓN DE PELIGROS , VALORACIÓN DE RIESGOS, DETERMINACIÓN DE CONTROLES</t>
  </si>
  <si>
    <t>No se tiene un procedimiento para la IPVCR</t>
  </si>
  <si>
    <t>INSPECCIÓN DE ÁREAS DE TRABAJO</t>
  </si>
  <si>
    <t>La empresa contratista cuenta con una matriz de elementos de protección personal que incluya las actividades objeto del contrato desarrollado y presenta registros del suministro y reposición de los  EPP. Presenta registros de inspecciones diarias o periódicas del estado y uso de los EPP. Le exige los mismo a sus subcontratistas.</t>
  </si>
  <si>
    <r>
      <rPr>
        <b/>
        <sz val="14"/>
        <rFont val="Arial"/>
        <family val="2"/>
      </rPr>
      <t>TOTAL CONTRATISTA</t>
    </r>
    <r>
      <rPr>
        <sz val="14"/>
        <rFont val="Arial"/>
        <family val="2"/>
      </rPr>
      <t xml:space="preserve"> (Suma de F)        </t>
    </r>
  </si>
  <si>
    <t>PUNTAJE</t>
  </si>
  <si>
    <t>TIPO DE CONTRATISTA</t>
  </si>
  <si>
    <t xml:space="preserve">ACCIÓN A SEGUIR / OBSERVACIONES </t>
  </si>
  <si>
    <t>1000-900</t>
  </si>
  <si>
    <t>EXCELENTE</t>
  </si>
  <si>
    <t>EL NIVEL DE GESTIÓN EN SST&amp;GA DEL CONTRATISTA ES OPTIMO DESARROLLANDO ACTIVIDADES BAJO ESQUEMAS DE PREVENCIÓN DE ACCIDENTES DE TRABAJO Y ENFERMEDADES LABORALES, DAÑOS A TERCEROS Y PROTECCIÓN DEL AMBIENTE</t>
  </si>
  <si>
    <t>899-700</t>
  </si>
  <si>
    <t>ACEPTABLE CON MEJORAS</t>
  </si>
  <si>
    <t>Satisfactorio</t>
  </si>
  <si>
    <t>EL NIVEL DE GESTIÓN EN SST&amp;GA DEL CONTRATISTA ES ACEPTABLE Y DEBE MEJORAR PARA LOGRAR DESARROLLAR ACTIVIDADES BAJO ESQUEMAS DE PREVENCIÓN DE ACCIDENTES DE TRABAJO Y ENFERMEDADES LABORALES,  DAÑOS A TERCEROS Y PROTECCIÓN DEL AMBIENTE. SE DEBE PRESENTAR UN PLAN DE ACCIÓN PARA MEJORAR PERO PUEDE CONTINUAR DESARROLLANDO LAS ACTIVIDADES.</t>
  </si>
  <si>
    <t>DEFICIENTE</t>
  </si>
  <si>
    <r>
      <t xml:space="preserve">F = </t>
    </r>
    <r>
      <rPr>
        <b/>
        <u/>
        <sz val="8"/>
        <rFont val="Arial"/>
        <family val="2"/>
      </rPr>
      <t>SUMA DE D</t>
    </r>
    <r>
      <rPr>
        <b/>
        <sz val="8"/>
        <rFont val="Arial"/>
        <family val="2"/>
      </rPr>
      <t xml:space="preserve"> *A SUMA DE E</t>
    </r>
  </si>
  <si>
    <t>OBSERVACIONES</t>
  </si>
  <si>
    <t>Puntos sobre 1000</t>
  </si>
  <si>
    <t>CUMPLIMIENTO REQUISITOS LEGALES EN SST</t>
  </si>
  <si>
    <t>PROGRAMA DE CAPACITACIÓN Y ENTRENAMIENTO PARA LOS TRABAJADORES Y SOBRE LOS PELIGROS DE LAS ACTIVIDADES OBJETO DEL CONTRATO.</t>
  </si>
  <si>
    <t>No se cuenta con un programa de capacitación y entrenamiento para los trabajadores del contratistas en la obra/proyecto</t>
  </si>
  <si>
    <t>se cuenta con el programas de capacitación y entrenamiento de los trabajadores de la obra/proyecto pero no se evidencian registros de su ejecución</t>
  </si>
  <si>
    <t>La ejecución del programa de capacitación y entrenamiento de los trabajadores de la obra/proyecto  esta por encima del 90% de su ejecución.</t>
  </si>
  <si>
    <t>CERTIFICADOS MÉDICOS DE APTITUD LABORAL DE TODOS LOS TRABAJADORES INVOLUCRADOS EN EL CONTRATO.</t>
  </si>
  <si>
    <t>La empresa no cuenta con los certificados de aptitud medica de los trabajadores del contrato</t>
  </si>
  <si>
    <t>La empresa no cuenta con los certificados de aptitud medica de todos sus trabajadores</t>
  </si>
  <si>
    <t>La empresa cuenta con los certificados de aptitud medica de todos los trabajadores del contrato.</t>
  </si>
  <si>
    <t>CERTIFICADO O PLANILLA DE APORTES DE SEGURIDAD SOCIAL DE LOS TRABAJADORES INVOLUCRADOS EN EL CONTRATO</t>
  </si>
  <si>
    <t>Los trabajadores no se encuentran afiliados a ARL, AFP y EPS o no se realiza pago oportuno al sistema Seguridad Social</t>
  </si>
  <si>
    <t>Se identifican algunos trabajadores sin los registros completos de los pagos al sistema de seguridad social</t>
  </si>
  <si>
    <t xml:space="preserve">Se cancela de forma oportuna la Seg. Social a todos los trabajadores y se cumple con las obligaciones parafiscales. </t>
  </si>
  <si>
    <t>GESTIÓN ADMINISTRATIVA</t>
  </si>
  <si>
    <t xml:space="preserve">Existe un procedimiento para la IPVCR,  se cuenta con la identificación documentada de todos los peligros y riesgos relacionados con las actividades objeto el contrato,   los trabajadores conocen los peligros identificados a los cuales se encuentran expuestos. La determinación de los controles no esta definida.
</t>
  </si>
  <si>
    <t>Existe un procedimiento para la IPVCR,  se cuenta con la identificación documentada de todos los peligros y riesgos relacionados con las actividades objeto el contrato,   los trabajadores conocen los peligros identificados a los cuales se encuentran expuestos. La determinación de los controles esta bien definida y se cuenta con registros del seguimiento permanente a la implementación de los controles.</t>
  </si>
  <si>
    <t>GESTIÓN SOBRE LOS ACTOS INSEGUROS, LAS CONDICIONES INSEGURAS</t>
  </si>
  <si>
    <t>El contratistas NO cuenta con mecanismos para que sus trabajadores reportes actos inseguros y condiciones inseguras.</t>
  </si>
  <si>
    <t>El contratista cuenta con los mecanismos para el reporte de los actos y condiciones inseguras, se encontraron reportes de los trabajadores durante este periodo pero no ahí trazabilidad sobre la gestión adelantada para corregir las condiciones reportadas.</t>
  </si>
  <si>
    <t>El contratista cuenta con los mecanismos para el reporte de los actos y condiciones inseguras, se encontraron reportes de los trabajadores durante este periodo y evidencias de la  trazabilidad sobre la gestión adelantada para corregir las condiciones reportadas.</t>
  </si>
  <si>
    <t>GESTIÓN SOBRE LOS ELEMENTOS DE PROTECCIÓN PERSONAL</t>
  </si>
  <si>
    <t>La empresa contratista no cuenta con una matriz de elementos de protección personal que incluya las actividades objeto del contrato.</t>
  </si>
  <si>
    <t>La empresa contratista cuenta con una matriz de elementos de protección personal que incluye las actividades objeto del contrato, y presenta registros del suministro y reposición de los  EPP.</t>
  </si>
  <si>
    <t>GESTIÓN DEL RIESGO PARA TAREAS CRITICAS</t>
  </si>
  <si>
    <t>La empresa no cuenta con un procedimientos o programas para el control de tareas criticas.  (Trabajo en caliente, trabajo en espacios confinados, trabajo con energías peligrosas, trabajo en alturas)</t>
  </si>
  <si>
    <t>El contratistas no cuenta con los registros de la aplicación de los procedimientos para el control de las atareas criticas, o su aplicación es parcial para algunas tarea y para otras no.</t>
  </si>
  <si>
    <t>La empresa cuenta con procedimientos o programas para el control de tareas criticas.  (Trabajo en caliente, trabajo en espacios confinados, trabajo con energías peligrosas, trabajo en alturas), cuenta con registros que evidencias su implementación.</t>
  </si>
  <si>
    <t>El Contratistas NO cuenta con mecanismos o procedimientos para desarrollar inspecciones periódicas a sus labores o trabajos que le permita identificar actos y condiciones inseguras.</t>
  </si>
  <si>
    <t>El Contratistas cuenta con mecanismos o procedimientos para desarrollar inspecciones periódicas a sus labores o trabajos que le permita identificar actos y condiciones inseguras. Pero no cuenta con registros de su aplicación en el periodo evaluado.</t>
  </si>
  <si>
    <t>El Contratistas cuenta con mecanismos o procedimientos para desarrollar inspecciones periódicas a sus labores o trabajos que le permita identificar actos y condiciones inseguras. Cuenta con registros de su aplicación en el periodo evaluado, la trazabilidad sobre las acciones correctivas que se generaron es del 100%.</t>
  </si>
  <si>
    <t>PLAN DE PREVENCIÓN Y ATENCIÓN DE EMERGENCIAS</t>
  </si>
  <si>
    <t>DISPONIBILIDAD DE EQUIPOS PARA LA ATENCIÓN DE EMERGENCIAS</t>
  </si>
  <si>
    <t>No se cuenta con equipos propios del contratistas para la atención de emergencias en la obra/proyecto.</t>
  </si>
  <si>
    <t>Se cuenta con camilla pero no se cuenta con un botiquín portátil propio y adecuadamente dotado para la brigada.</t>
  </si>
  <si>
    <t>Además de la camilla y del botiquín los brigadistas cuenta con dotación personal de brigadistas.</t>
  </si>
  <si>
    <t>&lt; 699</t>
  </si>
  <si>
    <t>EL NIVEL DE GESTIÓN EN SST&amp;GA DEL CONTRATISTA ES DEFICIENTE SE RECOMIENDA AL SUPERVISOR DEL CONTRATO SUSPENDER LOS TRABAJOS HASTA TANTO NO SE PRESENTE UN PLAN DE ACCIÓN A CORTO PLAZO QUE GARANTICE QUE DESARROLLARA ACTIVIDADES BAJO ESQUEMAS DE PREVENCIÓN DE ACCIDENTES DE TRABAJO, ENFERMEDADES LABORALES, DAÑOS A TERCEROS Y PROTECCIÓN AMBIENTAL</t>
  </si>
  <si>
    <t>Tasa de accidentaclidad  mayor a 3
TA &gt;3</t>
  </si>
  <si>
    <t>Tasa de accidentaclidad   Menor o igual a 3
0 &lt;TA &lt;=3</t>
  </si>
  <si>
    <t>Tasa de accidentaclidad  igual a cero 
TA = 0</t>
  </si>
  <si>
    <t>PROGRAMA DE MANTENIMIENTO DE EQUIPOS Y HERRAMIENTAS CRITICAS EN OBRA</t>
  </si>
  <si>
    <t xml:space="preserve">TASA DE ACCIDENTALIDAD (TA)
</t>
  </si>
  <si>
    <t>INDICADOR DE RESULTADO</t>
  </si>
  <si>
    <t xml:space="preserve">MANTENIMIENTO </t>
  </si>
  <si>
    <t>NO cuenta con un programa de mantenimiento de  equipos y  herramientas críticas  asignados a la labor</t>
  </si>
  <si>
    <t>Cuenta con programa de mantenimiento de equipos y herramientas   asignados al proyecto. Se evidencia un cumplimiento parcial de las actividades.</t>
  </si>
  <si>
    <t>Cuenta con un programa de mantenimiento de equipos y herramientas asignados al proyecto. Se evidencia un cumplimiento del 100%  de las actividades definidas</t>
  </si>
  <si>
    <t>INDUCCIÓN EN SST DE LA SIC  E INDUCCIÓN PROPIA DEL CONTRATISTA</t>
  </si>
  <si>
    <t>No se cuenta con ningún registros de inducción de la SIC de  los trabajadores del proyecto.</t>
  </si>
  <si>
    <t>Algunos de los trabajadores revisados NO cuentan con la inducción en SST de la SIC y la que el contratista debe desarrollar de sus actividades y procedimientos de trabajo.</t>
  </si>
  <si>
    <t>Todos los trabajadores revisados cuentan con la inducción en SST de la SIC y la que el contratista debe desarrollar de sus actividades y procedimientos de trabajo.</t>
  </si>
  <si>
    <t>EVALUACIÓN  DE REQUISITOS EN SEGURIDAD Y SALUD EN EL TRABAJO PARA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</si>
</sst>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Alignment="1" applyProtection="1">
      <alignment vertic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0" applyFont="1"/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166" fontId="11" fillId="5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6" fontId="8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6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90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8" fillId="0" borderId="11" xfId="2" applyNumberFormat="1" applyFont="1" applyFill="1" applyBorder="1" applyAlignment="1">
      <alignment horizontal="center" vertical="center" wrapText="1"/>
    </xf>
    <xf numFmtId="165" fontId="8" fillId="0" borderId="5" xfId="0" quotePrefix="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textRotation="90" wrapText="1"/>
    </xf>
    <xf numFmtId="165" fontId="8" fillId="0" borderId="5" xfId="2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0" borderId="22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center" vertical="center" wrapText="1"/>
    </xf>
    <xf numFmtId="165" fontId="8" fillId="0" borderId="13" xfId="2" applyNumberFormat="1" applyFont="1" applyFill="1" applyBorder="1" applyAlignment="1">
      <alignment horizontal="center" vertical="center" wrapText="1"/>
    </xf>
    <xf numFmtId="165" fontId="8" fillId="0" borderId="12" xfId="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5" fontId="8" fillId="0" borderId="11" xfId="0" quotePrefix="1" applyNumberFormat="1" applyFont="1" applyFill="1" applyBorder="1" applyAlignment="1">
      <alignment horizontal="center" vertical="center" wrapText="1"/>
    </xf>
    <xf numFmtId="165" fontId="8" fillId="0" borderId="13" xfId="0" quotePrefix="1" applyNumberFormat="1" applyFont="1" applyFill="1" applyBorder="1" applyAlignment="1">
      <alignment horizontal="center" vertical="center" wrapText="1"/>
    </xf>
    <xf numFmtId="165" fontId="8" fillId="0" borderId="12" xfId="0" quotePrefix="1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5" fillId="7" borderId="1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</cellXfs>
  <cellStyles count="3">
    <cellStyle name="Millares 2" xfId="2" xr:uid="{00000000-0005-0000-0000-000000000000}"/>
    <cellStyle name="Normal" xfId="0" builtinId="0"/>
    <cellStyle name="Normal 2 2" xfId="1" xr:uid="{00000000-0005-0000-0000-000002000000}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238125</xdr:rowOff>
    </xdr:from>
    <xdr:to>
      <xdr:col>2</xdr:col>
      <xdr:colOff>1047416</xdr:colOff>
      <xdr:row>2</xdr:row>
      <xdr:rowOff>396875</xdr:rowOff>
    </xdr:to>
    <xdr:pic>
      <xdr:nvPicPr>
        <xdr:cNvPr id="2" name="Imagen 1" descr="\\Abeltran\publico\Logo complet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38125"/>
          <a:ext cx="2539666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625929</xdr:colOff>
      <xdr:row>0</xdr:row>
      <xdr:rowOff>272143</xdr:rowOff>
    </xdr:from>
    <xdr:to>
      <xdr:col>13</xdr:col>
      <xdr:colOff>222768</xdr:colOff>
      <xdr:row>3</xdr:row>
      <xdr:rowOff>231321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5429" y="272143"/>
          <a:ext cx="1488232" cy="13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70" zoomScaleNormal="70" workbookViewId="0">
      <selection activeCell="F13" sqref="F13"/>
    </sheetView>
  </sheetViews>
  <sheetFormatPr baseColWidth="10" defaultColWidth="11.42578125" defaultRowHeight="9" x14ac:dyDescent="0.15"/>
  <cols>
    <col min="1" max="1" width="11.42578125" style="2" customWidth="1"/>
    <col min="2" max="2" width="17.140625" style="2" customWidth="1"/>
    <col min="3" max="3" width="18.28515625" style="2" customWidth="1"/>
    <col min="4" max="4" width="39.5703125" style="2" customWidth="1"/>
    <col min="5" max="9" width="34.28515625" style="2" customWidth="1"/>
    <col min="10" max="12" width="12.42578125" style="2" customWidth="1"/>
    <col min="13" max="13" width="15.85546875" style="3" customWidth="1"/>
    <col min="14" max="16384" width="11.42578125" style="2"/>
  </cols>
  <sheetData>
    <row r="1" spans="1:15" s="1" customFormat="1" ht="36.75" customHeight="1" x14ac:dyDescent="0.25">
      <c r="A1" s="96"/>
      <c r="B1" s="96"/>
      <c r="C1" s="96"/>
      <c r="D1" s="34" t="s">
        <v>91</v>
      </c>
      <c r="E1" s="34"/>
      <c r="F1" s="34"/>
      <c r="G1" s="34"/>
      <c r="H1" s="34"/>
      <c r="I1" s="34"/>
      <c r="J1" s="34"/>
      <c r="K1" s="34"/>
      <c r="L1" s="37"/>
      <c r="M1" s="37"/>
      <c r="N1" s="37"/>
      <c r="O1" s="37"/>
    </row>
    <row r="2" spans="1:15" s="1" customFormat="1" ht="36.75" customHeight="1" x14ac:dyDescent="0.25">
      <c r="A2" s="97"/>
      <c r="B2" s="97"/>
      <c r="C2" s="97"/>
      <c r="D2" s="35"/>
      <c r="E2" s="35"/>
      <c r="F2" s="35"/>
      <c r="G2" s="35"/>
      <c r="H2" s="35"/>
      <c r="I2" s="35"/>
      <c r="J2" s="35"/>
      <c r="K2" s="35"/>
      <c r="L2" s="38"/>
      <c r="M2" s="38"/>
      <c r="N2" s="38"/>
      <c r="O2" s="38"/>
    </row>
    <row r="3" spans="1:15" s="1" customFormat="1" ht="36.75" customHeight="1" x14ac:dyDescent="0.25">
      <c r="A3" s="97"/>
      <c r="B3" s="97"/>
      <c r="C3" s="97"/>
      <c r="D3" s="35"/>
      <c r="E3" s="35"/>
      <c r="F3" s="35"/>
      <c r="G3" s="35"/>
      <c r="H3" s="35"/>
      <c r="I3" s="35"/>
      <c r="J3" s="35"/>
      <c r="K3" s="35"/>
      <c r="L3" s="38"/>
      <c r="M3" s="38"/>
      <c r="N3" s="38"/>
      <c r="O3" s="38"/>
    </row>
    <row r="4" spans="1:15" s="1" customFormat="1" ht="36.75" customHeight="1" thickBot="1" x14ac:dyDescent="0.3">
      <c r="A4" s="98"/>
      <c r="B4" s="98"/>
      <c r="C4" s="98"/>
      <c r="D4" s="36"/>
      <c r="E4" s="36"/>
      <c r="F4" s="36"/>
      <c r="G4" s="36"/>
      <c r="H4" s="36"/>
      <c r="I4" s="36"/>
      <c r="J4" s="36"/>
      <c r="K4" s="36"/>
      <c r="L4" s="39"/>
      <c r="M4" s="39"/>
      <c r="N4" s="39"/>
      <c r="O4" s="39"/>
    </row>
    <row r="5" spans="1:15" s="1" customFormat="1" ht="24.75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5" ht="24" customHeight="1" x14ac:dyDescent="0.15">
      <c r="A6" s="52" t="s">
        <v>0</v>
      </c>
      <c r="B6" s="52"/>
      <c r="C6" s="53"/>
      <c r="D6" s="53"/>
      <c r="E6" s="17" t="s">
        <v>1</v>
      </c>
      <c r="F6" s="54"/>
      <c r="G6" s="54"/>
      <c r="H6" s="54"/>
      <c r="I6" s="54"/>
      <c r="J6" s="18" t="s">
        <v>2</v>
      </c>
      <c r="K6" s="43"/>
      <c r="L6" s="43"/>
      <c r="M6" s="43"/>
      <c r="N6" s="43"/>
      <c r="O6" s="43"/>
    </row>
    <row r="7" spans="1:15" ht="24" customHeight="1" x14ac:dyDescent="0.15">
      <c r="A7" s="52" t="s">
        <v>3</v>
      </c>
      <c r="B7" s="52"/>
      <c r="C7" s="94"/>
      <c r="D7" s="94"/>
      <c r="E7" s="94"/>
      <c r="F7" s="94"/>
      <c r="G7" s="94"/>
      <c r="H7" s="94"/>
      <c r="I7" s="52" t="s">
        <v>4</v>
      </c>
      <c r="J7" s="44"/>
      <c r="K7" s="44"/>
      <c r="L7" s="44"/>
      <c r="M7" s="44"/>
      <c r="N7" s="44"/>
      <c r="O7" s="44"/>
    </row>
    <row r="8" spans="1:15" ht="29.25" customHeight="1" x14ac:dyDescent="0.15">
      <c r="A8" s="52"/>
      <c r="B8" s="52"/>
      <c r="C8" s="94"/>
      <c r="D8" s="94"/>
      <c r="E8" s="94"/>
      <c r="F8" s="94"/>
      <c r="G8" s="94"/>
      <c r="H8" s="94"/>
      <c r="I8" s="52"/>
      <c r="J8" s="44"/>
      <c r="K8" s="44"/>
      <c r="L8" s="44"/>
      <c r="M8" s="44"/>
      <c r="N8" s="44"/>
      <c r="O8" s="44"/>
    </row>
    <row r="9" spans="1:15" ht="39" customHeight="1" x14ac:dyDescent="0.15">
      <c r="A9" s="52" t="s">
        <v>5</v>
      </c>
      <c r="B9" s="52"/>
      <c r="C9" s="52"/>
      <c r="D9" s="53"/>
      <c r="E9" s="53"/>
      <c r="F9" s="53"/>
      <c r="G9" s="17" t="s">
        <v>6</v>
      </c>
      <c r="H9" s="45"/>
      <c r="I9" s="45"/>
      <c r="J9" s="45"/>
      <c r="K9" s="45"/>
      <c r="L9" s="45"/>
      <c r="M9" s="45"/>
      <c r="N9" s="45"/>
      <c r="O9" s="45"/>
    </row>
    <row r="10" spans="1:15" s="4" customFormat="1" ht="25.5" customHeight="1" x14ac:dyDescent="0.15">
      <c r="A10" s="5" t="s">
        <v>7</v>
      </c>
      <c r="B10" s="117" t="s">
        <v>8</v>
      </c>
      <c r="C10" s="5" t="s">
        <v>9</v>
      </c>
      <c r="D10" s="66" t="s">
        <v>10</v>
      </c>
      <c r="E10" s="67"/>
      <c r="F10" s="70" t="s">
        <v>11</v>
      </c>
      <c r="G10" s="70"/>
      <c r="H10" s="70"/>
      <c r="I10" s="71"/>
      <c r="J10" s="47" t="s">
        <v>12</v>
      </c>
      <c r="K10" s="5" t="s">
        <v>13</v>
      </c>
      <c r="L10" s="5" t="s">
        <v>14</v>
      </c>
      <c r="M10" s="6" t="s">
        <v>37</v>
      </c>
      <c r="N10" s="72" t="s">
        <v>38</v>
      </c>
      <c r="O10" s="73"/>
    </row>
    <row r="11" spans="1:15" s="4" customFormat="1" ht="30" customHeight="1" x14ac:dyDescent="0.15">
      <c r="A11" s="95" t="s">
        <v>39</v>
      </c>
      <c r="B11" s="117"/>
      <c r="C11" s="95" t="s">
        <v>15</v>
      </c>
      <c r="D11" s="66"/>
      <c r="E11" s="67"/>
      <c r="F11" s="92">
        <v>0</v>
      </c>
      <c r="G11" s="75">
        <v>3</v>
      </c>
      <c r="H11" s="76"/>
      <c r="I11" s="75">
        <v>5</v>
      </c>
      <c r="J11" s="48"/>
      <c r="K11" s="46" t="s">
        <v>16</v>
      </c>
      <c r="L11" s="46"/>
      <c r="M11" s="8" t="s">
        <v>17</v>
      </c>
      <c r="N11" s="72"/>
      <c r="O11" s="73"/>
    </row>
    <row r="12" spans="1:15" s="4" customFormat="1" ht="13.5" customHeight="1" x14ac:dyDescent="0.15">
      <c r="A12" s="70"/>
      <c r="B12" s="118"/>
      <c r="C12" s="70"/>
      <c r="D12" s="68"/>
      <c r="E12" s="69"/>
      <c r="F12" s="93"/>
      <c r="G12" s="77"/>
      <c r="H12" s="78"/>
      <c r="I12" s="77"/>
      <c r="J12" s="48"/>
      <c r="K12" s="7" t="s">
        <v>18</v>
      </c>
      <c r="L12" s="7" t="s">
        <v>19</v>
      </c>
      <c r="M12" s="5"/>
      <c r="N12" s="71"/>
      <c r="O12" s="74"/>
    </row>
    <row r="13" spans="1:15" s="23" customFormat="1" ht="96.75" customHeight="1" x14ac:dyDescent="0.15">
      <c r="A13" s="84">
        <v>200</v>
      </c>
      <c r="B13" s="58" t="s">
        <v>40</v>
      </c>
      <c r="C13" s="19">
        <v>30</v>
      </c>
      <c r="D13" s="63" t="s">
        <v>41</v>
      </c>
      <c r="E13" s="64"/>
      <c r="F13" s="20" t="s">
        <v>42</v>
      </c>
      <c r="G13" s="65" t="s">
        <v>43</v>
      </c>
      <c r="H13" s="65"/>
      <c r="I13" s="20" t="s">
        <v>44</v>
      </c>
      <c r="J13" s="21">
        <v>3</v>
      </c>
      <c r="K13" s="22">
        <f>+J13*C13</f>
        <v>90</v>
      </c>
      <c r="L13" s="21">
        <f t="shared" ref="L13:L18" si="0">5*C13</f>
        <v>150</v>
      </c>
      <c r="M13" s="85">
        <f>SUM(K13:K15)*A13/(SUM(L13:L15))</f>
        <v>188</v>
      </c>
      <c r="N13" s="40"/>
      <c r="O13" s="40"/>
    </row>
    <row r="14" spans="1:15" s="23" customFormat="1" ht="75" customHeight="1" x14ac:dyDescent="0.15">
      <c r="A14" s="84"/>
      <c r="B14" s="59"/>
      <c r="C14" s="19">
        <v>70</v>
      </c>
      <c r="D14" s="63" t="s">
        <v>45</v>
      </c>
      <c r="E14" s="64"/>
      <c r="F14" s="20" t="s">
        <v>46</v>
      </c>
      <c r="G14" s="65" t="s">
        <v>47</v>
      </c>
      <c r="H14" s="65"/>
      <c r="I14" s="20" t="s">
        <v>48</v>
      </c>
      <c r="J14" s="21">
        <v>5</v>
      </c>
      <c r="K14" s="22">
        <f>+J14*C14</f>
        <v>350</v>
      </c>
      <c r="L14" s="21">
        <f t="shared" si="0"/>
        <v>350</v>
      </c>
      <c r="M14" s="85"/>
      <c r="N14" s="40"/>
      <c r="O14" s="40"/>
    </row>
    <row r="15" spans="1:15" s="23" customFormat="1" ht="75.75" customHeight="1" x14ac:dyDescent="0.15">
      <c r="A15" s="84"/>
      <c r="B15" s="59"/>
      <c r="C15" s="19">
        <v>100</v>
      </c>
      <c r="D15" s="61" t="s">
        <v>49</v>
      </c>
      <c r="E15" s="62"/>
      <c r="F15" s="20" t="s">
        <v>50</v>
      </c>
      <c r="G15" s="65" t="s">
        <v>51</v>
      </c>
      <c r="H15" s="65"/>
      <c r="I15" s="20" t="s">
        <v>52</v>
      </c>
      <c r="J15" s="21">
        <v>5</v>
      </c>
      <c r="K15" s="22">
        <f>+J15*C15</f>
        <v>500</v>
      </c>
      <c r="L15" s="21">
        <f t="shared" si="0"/>
        <v>500</v>
      </c>
      <c r="M15" s="85"/>
      <c r="N15" s="40"/>
      <c r="O15" s="40"/>
    </row>
    <row r="16" spans="1:15" s="23" customFormat="1" ht="128.25" customHeight="1" x14ac:dyDescent="0.15">
      <c r="A16" s="55">
        <v>400</v>
      </c>
      <c r="B16" s="58" t="s">
        <v>20</v>
      </c>
      <c r="C16" s="24">
        <v>100</v>
      </c>
      <c r="D16" s="61" t="s">
        <v>21</v>
      </c>
      <c r="E16" s="62"/>
      <c r="F16" s="20" t="s">
        <v>22</v>
      </c>
      <c r="G16" s="79" t="s">
        <v>54</v>
      </c>
      <c r="H16" s="80"/>
      <c r="I16" s="20" t="s">
        <v>55</v>
      </c>
      <c r="J16" s="21">
        <v>5</v>
      </c>
      <c r="K16" s="21">
        <f>J16*C16</f>
        <v>500</v>
      </c>
      <c r="L16" s="21">
        <f t="shared" si="0"/>
        <v>500</v>
      </c>
      <c r="M16" s="81">
        <f>(SUM(K16:K20)*A16/SUM(L16:L20))</f>
        <v>400</v>
      </c>
      <c r="N16" s="41"/>
      <c r="O16" s="42"/>
    </row>
    <row r="17" spans="1:15" s="23" customFormat="1" ht="114" x14ac:dyDescent="0.15">
      <c r="A17" s="56"/>
      <c r="B17" s="59"/>
      <c r="C17" s="24">
        <v>50</v>
      </c>
      <c r="D17" s="61" t="s">
        <v>56</v>
      </c>
      <c r="E17" s="62"/>
      <c r="F17" s="20" t="s">
        <v>57</v>
      </c>
      <c r="G17" s="79" t="s">
        <v>58</v>
      </c>
      <c r="H17" s="80"/>
      <c r="I17" s="20" t="s">
        <v>59</v>
      </c>
      <c r="J17" s="21">
        <v>5</v>
      </c>
      <c r="K17" s="21">
        <f>J17*C17</f>
        <v>250</v>
      </c>
      <c r="L17" s="21">
        <f t="shared" si="0"/>
        <v>250</v>
      </c>
      <c r="M17" s="82"/>
      <c r="N17" s="41"/>
      <c r="O17" s="42"/>
    </row>
    <row r="18" spans="1:15" s="23" customFormat="1" ht="156.75" x14ac:dyDescent="0.15">
      <c r="A18" s="56"/>
      <c r="B18" s="59"/>
      <c r="C18" s="24">
        <v>100</v>
      </c>
      <c r="D18" s="61" t="s">
        <v>60</v>
      </c>
      <c r="E18" s="62"/>
      <c r="F18" s="20" t="s">
        <v>61</v>
      </c>
      <c r="G18" s="79" t="s">
        <v>62</v>
      </c>
      <c r="H18" s="80"/>
      <c r="I18" s="20" t="s">
        <v>24</v>
      </c>
      <c r="J18" s="21">
        <v>5</v>
      </c>
      <c r="K18" s="21">
        <f>J18*C18</f>
        <v>500</v>
      </c>
      <c r="L18" s="21">
        <f t="shared" si="0"/>
        <v>500</v>
      </c>
      <c r="M18" s="82"/>
      <c r="N18" s="41"/>
      <c r="O18" s="42"/>
    </row>
    <row r="19" spans="1:15" s="23" customFormat="1" ht="114" x14ac:dyDescent="0.15">
      <c r="A19" s="56"/>
      <c r="B19" s="59"/>
      <c r="C19" s="24">
        <v>100</v>
      </c>
      <c r="D19" s="61" t="s">
        <v>63</v>
      </c>
      <c r="E19" s="62"/>
      <c r="F19" s="20" t="s">
        <v>64</v>
      </c>
      <c r="G19" s="79" t="s">
        <v>65</v>
      </c>
      <c r="H19" s="80"/>
      <c r="I19" s="20" t="s">
        <v>66</v>
      </c>
      <c r="J19" s="21">
        <v>5</v>
      </c>
      <c r="K19" s="21">
        <f>IF(J19="NA","NA",J19*C19)</f>
        <v>500</v>
      </c>
      <c r="L19" s="21">
        <f>IF(J19="NA","NA",J19*C19)</f>
        <v>500</v>
      </c>
      <c r="M19" s="82"/>
      <c r="N19" s="87"/>
      <c r="O19" s="88"/>
    </row>
    <row r="20" spans="1:15" s="23" customFormat="1" ht="142.5" x14ac:dyDescent="0.15">
      <c r="A20" s="57"/>
      <c r="B20" s="60"/>
      <c r="C20" s="24">
        <v>50</v>
      </c>
      <c r="D20" s="61" t="s">
        <v>23</v>
      </c>
      <c r="E20" s="62"/>
      <c r="F20" s="20" t="s">
        <v>67</v>
      </c>
      <c r="G20" s="79" t="s">
        <v>68</v>
      </c>
      <c r="H20" s="80"/>
      <c r="I20" s="20" t="s">
        <v>69</v>
      </c>
      <c r="J20" s="21">
        <v>5</v>
      </c>
      <c r="K20" s="21">
        <f>J20*C20</f>
        <v>250</v>
      </c>
      <c r="L20" s="21">
        <f>5*C20</f>
        <v>250</v>
      </c>
      <c r="M20" s="83"/>
      <c r="N20" s="41"/>
      <c r="O20" s="42"/>
    </row>
    <row r="21" spans="1:15" s="23" customFormat="1" ht="99" x14ac:dyDescent="0.15">
      <c r="A21" s="25">
        <v>100</v>
      </c>
      <c r="B21" s="26" t="s">
        <v>70</v>
      </c>
      <c r="C21" s="24">
        <v>50</v>
      </c>
      <c r="D21" s="61" t="s">
        <v>71</v>
      </c>
      <c r="E21" s="62"/>
      <c r="F21" s="20" t="s">
        <v>72</v>
      </c>
      <c r="G21" s="65" t="s">
        <v>73</v>
      </c>
      <c r="H21" s="65"/>
      <c r="I21" s="20" t="s">
        <v>74</v>
      </c>
      <c r="J21" s="21">
        <v>5</v>
      </c>
      <c r="K21" s="21">
        <f>J21*C21</f>
        <v>250</v>
      </c>
      <c r="L21" s="21">
        <f>5*C21</f>
        <v>250</v>
      </c>
      <c r="M21" s="27">
        <f>SUM(K21:K21)*A21/SUM(L21:L21)</f>
        <v>100</v>
      </c>
      <c r="N21" s="86"/>
      <c r="O21" s="86"/>
    </row>
    <row r="22" spans="1:15" s="23" customFormat="1" ht="102.75" x14ac:dyDescent="0.15">
      <c r="A22" s="28">
        <v>200</v>
      </c>
      <c r="B22" s="26" t="s">
        <v>53</v>
      </c>
      <c r="C22" s="24">
        <v>200</v>
      </c>
      <c r="D22" s="61" t="s">
        <v>87</v>
      </c>
      <c r="E22" s="62"/>
      <c r="F22" s="20" t="s">
        <v>88</v>
      </c>
      <c r="G22" s="65" t="s">
        <v>89</v>
      </c>
      <c r="H22" s="65"/>
      <c r="I22" s="20" t="s">
        <v>90</v>
      </c>
      <c r="J22" s="21">
        <v>5</v>
      </c>
      <c r="K22" s="21">
        <f>J22*C22</f>
        <v>1000</v>
      </c>
      <c r="L22" s="21">
        <f>5*C22</f>
        <v>1000</v>
      </c>
      <c r="M22" s="29">
        <f>(SUM(K22:K22)*A22)/SUM(L22:L22)</f>
        <v>200</v>
      </c>
      <c r="N22" s="40"/>
      <c r="O22" s="40"/>
    </row>
    <row r="23" spans="1:15" s="23" customFormat="1" ht="105" customHeight="1" x14ac:dyDescent="0.15">
      <c r="A23" s="31">
        <v>50</v>
      </c>
      <c r="B23" s="30" t="s">
        <v>82</v>
      </c>
      <c r="C23" s="33">
        <v>50</v>
      </c>
      <c r="D23" s="61" t="s">
        <v>81</v>
      </c>
      <c r="E23" s="62"/>
      <c r="F23" s="20" t="s">
        <v>77</v>
      </c>
      <c r="G23" s="65" t="s">
        <v>78</v>
      </c>
      <c r="H23" s="65"/>
      <c r="I23" s="20" t="s">
        <v>79</v>
      </c>
      <c r="J23" s="21">
        <v>5</v>
      </c>
      <c r="K23" s="21">
        <f>J23*C23</f>
        <v>250</v>
      </c>
      <c r="L23" s="21">
        <f>5*C23</f>
        <v>250</v>
      </c>
      <c r="M23" s="32">
        <f>SUM(K23)*A23/SUM(L23)</f>
        <v>50</v>
      </c>
      <c r="N23" s="85"/>
      <c r="O23" s="85"/>
    </row>
    <row r="24" spans="1:15" s="23" customFormat="1" ht="106.5" customHeight="1" x14ac:dyDescent="0.15">
      <c r="A24" s="31">
        <v>50</v>
      </c>
      <c r="B24" s="30" t="s">
        <v>83</v>
      </c>
      <c r="C24" s="24">
        <v>50</v>
      </c>
      <c r="D24" s="61" t="s">
        <v>80</v>
      </c>
      <c r="E24" s="62"/>
      <c r="F24" s="20" t="s">
        <v>84</v>
      </c>
      <c r="G24" s="65" t="s">
        <v>85</v>
      </c>
      <c r="H24" s="65"/>
      <c r="I24" s="20" t="s">
        <v>86</v>
      </c>
      <c r="J24" s="21">
        <v>5</v>
      </c>
      <c r="K24" s="21">
        <f>J24*C24</f>
        <v>250</v>
      </c>
      <c r="L24" s="21">
        <f>5*C24</f>
        <v>250</v>
      </c>
      <c r="M24" s="32">
        <f>SUM(K24)*A24/SUM(L24)</f>
        <v>50</v>
      </c>
      <c r="N24" s="85"/>
      <c r="O24" s="85"/>
    </row>
    <row r="25" spans="1:15" s="4" customFormat="1" ht="26.25" customHeight="1" x14ac:dyDescent="0.15">
      <c r="A25" s="9">
        <f>SUM(A13:A24)</f>
        <v>1000</v>
      </c>
      <c r="B25" s="10"/>
      <c r="C25" s="10"/>
      <c r="D25" s="10"/>
      <c r="E25" s="10"/>
      <c r="F25" s="10"/>
      <c r="G25" s="10"/>
      <c r="H25" s="10"/>
      <c r="I25" s="89" t="s">
        <v>25</v>
      </c>
      <c r="J25" s="89"/>
      <c r="K25" s="89"/>
      <c r="L25" s="90"/>
      <c r="M25" s="11">
        <f>+M23+M21+M16+M22+M13+M24</f>
        <v>988</v>
      </c>
      <c r="N25" s="12"/>
      <c r="O25" s="13"/>
    </row>
    <row r="26" spans="1:15" s="4" customFormat="1" ht="20.25" customHeight="1" x14ac:dyDescent="0.15">
      <c r="A26" s="91"/>
      <c r="B26" s="91"/>
      <c r="C26" s="91"/>
      <c r="D26" s="91"/>
      <c r="E26" s="91"/>
      <c r="F26" s="91"/>
      <c r="G26" s="91"/>
      <c r="H26" s="14"/>
      <c r="I26" s="91"/>
      <c r="J26" s="91"/>
      <c r="K26" s="91"/>
      <c r="L26" s="91"/>
      <c r="M26" s="91"/>
      <c r="N26" s="12"/>
    </row>
    <row r="27" spans="1:15" s="4" customFormat="1" ht="8.2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5" s="4" customFormat="1" ht="14.25" customHeight="1" x14ac:dyDescent="0.15">
      <c r="A28" s="107" t="s">
        <v>26</v>
      </c>
      <c r="B28" s="108" t="s">
        <v>27</v>
      </c>
      <c r="C28" s="109"/>
      <c r="D28" s="107" t="s">
        <v>28</v>
      </c>
      <c r="E28" s="107"/>
      <c r="F28" s="107"/>
      <c r="G28" s="107"/>
      <c r="H28" s="107"/>
      <c r="I28" s="107"/>
    </row>
    <row r="29" spans="1:15" s="4" customFormat="1" ht="14.25" customHeight="1" x14ac:dyDescent="0.15">
      <c r="A29" s="107"/>
      <c r="B29" s="110"/>
      <c r="C29" s="111"/>
      <c r="D29" s="107"/>
      <c r="E29" s="107"/>
      <c r="F29" s="107"/>
      <c r="G29" s="107"/>
      <c r="H29" s="107"/>
      <c r="I29" s="107"/>
    </row>
    <row r="30" spans="1:15" s="4" customFormat="1" ht="50.25" customHeight="1" x14ac:dyDescent="0.15">
      <c r="A30" s="15" t="s">
        <v>29</v>
      </c>
      <c r="B30" s="112" t="s">
        <v>30</v>
      </c>
      <c r="C30" s="113"/>
      <c r="D30" s="114" t="s">
        <v>31</v>
      </c>
      <c r="E30" s="115"/>
      <c r="F30" s="115"/>
      <c r="G30" s="115"/>
      <c r="H30" s="115"/>
      <c r="I30" s="116"/>
    </row>
    <row r="31" spans="1:15" s="4" customFormat="1" ht="50.25" customHeight="1" x14ac:dyDescent="0.15">
      <c r="A31" s="15" t="s">
        <v>32</v>
      </c>
      <c r="B31" s="99" t="s">
        <v>33</v>
      </c>
      <c r="C31" s="100" t="s">
        <v>34</v>
      </c>
      <c r="D31" s="101" t="s">
        <v>35</v>
      </c>
      <c r="E31" s="101"/>
      <c r="F31" s="101"/>
      <c r="G31" s="101"/>
      <c r="H31" s="101"/>
      <c r="I31" s="101"/>
    </row>
    <row r="32" spans="1:15" s="4" customFormat="1" ht="50.25" customHeight="1" x14ac:dyDescent="0.15">
      <c r="A32" s="15" t="s">
        <v>75</v>
      </c>
      <c r="B32" s="102" t="s">
        <v>36</v>
      </c>
      <c r="C32" s="103"/>
      <c r="D32" s="104" t="s">
        <v>76</v>
      </c>
      <c r="E32" s="105"/>
      <c r="F32" s="105"/>
      <c r="G32" s="105"/>
      <c r="H32" s="105"/>
      <c r="I32" s="106"/>
    </row>
    <row r="33" spans="1:9" s="4" customFormat="1" ht="12.75" x14ac:dyDescent="0.15">
      <c r="A33" s="16"/>
      <c r="B33" s="16"/>
      <c r="C33" s="16"/>
      <c r="D33" s="16"/>
      <c r="E33" s="16"/>
      <c r="F33" s="16"/>
      <c r="I33" s="16"/>
    </row>
    <row r="34" spans="1:9" s="4" customFormat="1" ht="12.75" x14ac:dyDescent="0.15">
      <c r="A34" s="16"/>
    </row>
  </sheetData>
  <mergeCells count="80">
    <mergeCell ref="A1:C4"/>
    <mergeCell ref="B31:C31"/>
    <mergeCell ref="D31:I31"/>
    <mergeCell ref="B32:C32"/>
    <mergeCell ref="D32:I32"/>
    <mergeCell ref="G24:H24"/>
    <mergeCell ref="A28:A29"/>
    <mergeCell ref="B28:C29"/>
    <mergeCell ref="D28:I29"/>
    <mergeCell ref="B30:C30"/>
    <mergeCell ref="D30:I30"/>
    <mergeCell ref="D21:E21"/>
    <mergeCell ref="G21:H21"/>
    <mergeCell ref="D19:E19"/>
    <mergeCell ref="B10:B12"/>
    <mergeCell ref="C11:C12"/>
    <mergeCell ref="A7:B8"/>
    <mergeCell ref="C7:H8"/>
    <mergeCell ref="I7:I8"/>
    <mergeCell ref="A11:A12"/>
    <mergeCell ref="A9:C9"/>
    <mergeCell ref="D9:F9"/>
    <mergeCell ref="D24:E24"/>
    <mergeCell ref="N24:O24"/>
    <mergeCell ref="I25:L25"/>
    <mergeCell ref="A26:G26"/>
    <mergeCell ref="I26:M26"/>
    <mergeCell ref="N17:O17"/>
    <mergeCell ref="D18:E18"/>
    <mergeCell ref="N21:O21"/>
    <mergeCell ref="D23:E23"/>
    <mergeCell ref="G23:H23"/>
    <mergeCell ref="N23:O23"/>
    <mergeCell ref="D22:E22"/>
    <mergeCell ref="G22:H22"/>
    <mergeCell ref="N22:O22"/>
    <mergeCell ref="G19:H19"/>
    <mergeCell ref="N19:O19"/>
    <mergeCell ref="N20:O20"/>
    <mergeCell ref="N18:O18"/>
    <mergeCell ref="A13:A15"/>
    <mergeCell ref="B13:B15"/>
    <mergeCell ref="D13:E13"/>
    <mergeCell ref="G13:H13"/>
    <mergeCell ref="M13:M15"/>
    <mergeCell ref="G15:H15"/>
    <mergeCell ref="D15:E15"/>
    <mergeCell ref="G16:H16"/>
    <mergeCell ref="M16:M20"/>
    <mergeCell ref="G18:H18"/>
    <mergeCell ref="D17:E17"/>
    <mergeCell ref="G17:H17"/>
    <mergeCell ref="G20:H20"/>
    <mergeCell ref="D20:E20"/>
    <mergeCell ref="N13:O13"/>
    <mergeCell ref="D14:E14"/>
    <mergeCell ref="G14:H14"/>
    <mergeCell ref="N14:O14"/>
    <mergeCell ref="D10:E12"/>
    <mergeCell ref="F10:I10"/>
    <mergeCell ref="N10:O12"/>
    <mergeCell ref="G11:H12"/>
    <mergeCell ref="F11:F12"/>
    <mergeCell ref="I11:I12"/>
    <mergeCell ref="D1:K4"/>
    <mergeCell ref="L1:O4"/>
    <mergeCell ref="N15:O15"/>
    <mergeCell ref="N16:O16"/>
    <mergeCell ref="K6:O6"/>
    <mergeCell ref="J7:O8"/>
    <mergeCell ref="H9:O9"/>
    <mergeCell ref="K11:L11"/>
    <mergeCell ref="J10:J12"/>
    <mergeCell ref="A5:M5"/>
    <mergeCell ref="A6:B6"/>
    <mergeCell ref="C6:D6"/>
    <mergeCell ref="F6:I6"/>
    <mergeCell ref="A16:A20"/>
    <mergeCell ref="B16:B20"/>
    <mergeCell ref="D16:E16"/>
  </mergeCells>
  <conditionalFormatting sqref="M25">
    <cfRule type="cellIs" dxfId="3" priority="1" stopIfTrue="1" operator="between">
      <formula>699</formula>
      <formula>0</formula>
    </cfRule>
    <cfRule type="cellIs" dxfId="2" priority="2" stopIfTrue="1" operator="between">
      <formula>700</formula>
      <formula>799</formula>
    </cfRule>
    <cfRule type="cellIs" dxfId="1" priority="3" stopIfTrue="1" operator="between">
      <formula>800</formula>
      <formula>1000</formula>
    </cfRule>
    <cfRule type="cellIs" dxfId="0" priority="4" stopIfTrue="1" operator="between">
      <formula>800</formula>
      <formula>1000</formula>
    </cfRule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SIC</cp:lastModifiedBy>
  <dcterms:created xsi:type="dcterms:W3CDTF">2019-07-25T00:11:06Z</dcterms:created>
  <dcterms:modified xsi:type="dcterms:W3CDTF">2020-10-26T19:58:06Z</dcterms:modified>
</cp:coreProperties>
</file>